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й диск\Мешок\Личное\СНТ Алмаз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20" i="1"/>
  <c r="N19" i="1"/>
  <c r="N18" i="1"/>
  <c r="F18" i="1"/>
  <c r="N17" i="1"/>
  <c r="N16" i="1"/>
  <c r="N15" i="1"/>
  <c r="N14" i="1"/>
  <c r="N13" i="1"/>
  <c r="N12" i="1"/>
  <c r="N23" i="1" s="1"/>
  <c r="N11" i="1"/>
  <c r="N10" i="1"/>
  <c r="M7" i="1"/>
  <c r="M25" i="1" s="1"/>
  <c r="L7" i="1"/>
  <c r="L25" i="1" s="1"/>
  <c r="K7" i="1"/>
  <c r="K25" i="1" s="1"/>
  <c r="J7" i="1"/>
  <c r="J25" i="1" s="1"/>
  <c r="I7" i="1"/>
  <c r="I25" i="1" s="1"/>
  <c r="H7" i="1"/>
  <c r="H25" i="1" s="1"/>
  <c r="G7" i="1"/>
  <c r="G25" i="1" s="1"/>
  <c r="F7" i="1"/>
  <c r="F25" i="1" s="1"/>
  <c r="E7" i="1"/>
  <c r="E25" i="1" s="1"/>
  <c r="D7" i="1"/>
  <c r="D25" i="1" s="1"/>
  <c r="C7" i="1"/>
  <c r="C25" i="1" s="1"/>
  <c r="B7" i="1"/>
  <c r="B25" i="1" s="1"/>
  <c r="N7" i="1" l="1"/>
  <c r="N26" i="1" s="1"/>
</calcChain>
</file>

<file path=xl/sharedStrings.xml><?xml version="1.0" encoding="utf-8"?>
<sst xmlns="http://schemas.openxmlformats.org/spreadsheetml/2006/main" count="46" uniqueCount="33">
  <si>
    <t>ПРЕДВАРИТЕЛЬНАЯ СМЕТА НА 2021 ГОД</t>
  </si>
  <si>
    <t xml:space="preserve">ПРИХОД ЧЛЕНСКИЕ ВЗНОСЫ 650р/участок = 40 участков 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</si>
  <si>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</si>
  <si>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</si>
  <si>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</si>
  <si>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</si>
  <si>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</si>
  <si>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</si>
  <si>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</si>
  <si>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</si>
  <si>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</si>
  <si>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</si>
  <si>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</si>
  <si>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</si>
  <si>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</si>
  <si>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РАСХОДЫ</t>
  </si>
  <si>
    <t>Вывоз мусора контейнеры</t>
  </si>
  <si>
    <t>Вывоз мусора ежемесячно</t>
  </si>
  <si>
    <t>Тех. Обслуживание ворот</t>
  </si>
  <si>
    <t>Тех. Обслуживание камеры</t>
  </si>
  <si>
    <t>Расчистка дорог зимой</t>
  </si>
  <si>
    <t xml:space="preserve">Земельный налог </t>
  </si>
  <si>
    <t>Восстановление кадастровой документации СНТ, межевание земли общего пользования</t>
  </si>
  <si>
    <t>Асфальтирование дороги 1 линия или восстановление существующих</t>
  </si>
  <si>
    <t>Уличное освещение</t>
  </si>
  <si>
    <t>Инспекция и ремонт ливневок</t>
  </si>
  <si>
    <t>Обустройство пожарного водоема</t>
  </si>
  <si>
    <t>Камеры 3-4шт на основных линиях</t>
  </si>
  <si>
    <t>Поддержка сайта</t>
  </si>
  <si>
    <t>ОСТАТОК</t>
  </si>
  <si>
    <t>ПРЕДЛОЖЕНИЯ И ЗАМЕЧАНИЯ ПО СМЕТЕ ЧЛЕНЫ ТОВАРИЩЕСТВА МОГУТ ВЫСЫЛАТЬ</t>
  </si>
  <si>
    <t>ПО АДРЕСУ:   PRAVLENIE.SNT-ALMAZ@YANDEX.RU ЛИБО ПЕРЕДАТЬ В ПРАВЛЕНИЕ</t>
  </si>
  <si>
    <t>АДРЕС САЙТА СНТ "АЛМАЗ": ALMAZ-SNT.RU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</si>
</sst>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4" fontId="0" fillId="0" borderId="8" xfId="0" applyNumberFormat="1" applyBorder="1"/>
    <xf numFmtId="4" fontId="1" fillId="2" borderId="9" xfId="0" applyNumberFormat="1" applyFont="1" applyFill="1" applyBorder="1"/>
    <xf numFmtId="0" fontId="0" fillId="0" borderId="10" xfId="0" applyBorder="1" applyAlignment="1">
      <alignment horizontal="center"/>
    </xf>
    <xf numFmtId="4" fontId="0" fillId="0" borderId="9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" fontId="1" fillId="2" borderId="11" xfId="0" applyNumberFormat="1" applyFont="1" applyFill="1" applyBorder="1"/>
    <xf numFmtId="0" fontId="3" fillId="0" borderId="12" xfId="0" applyFont="1" applyFill="1" applyBorder="1"/>
    <xf numFmtId="4" fontId="0" fillId="0" borderId="7" xfId="0" applyNumberFormat="1" applyFill="1" applyBorder="1"/>
    <xf numFmtId="4" fontId="0" fillId="0" borderId="9" xfId="0" applyNumberFormat="1" applyFill="1" applyBorder="1"/>
    <xf numFmtId="0" fontId="0" fillId="0" borderId="0" xfId="0" applyFill="1"/>
    <xf numFmtId="0" fontId="3" fillId="0" borderId="12" xfId="0" applyFont="1" applyFill="1" applyBorder="1" applyAlignment="1">
      <alignment wrapText="1"/>
    </xf>
    <xf numFmtId="0" fontId="0" fillId="0" borderId="9" xfId="0" applyFill="1" applyBorder="1"/>
    <xf numFmtId="4" fontId="0" fillId="0" borderId="9" xfId="0" applyNumberFormat="1" applyFont="1" applyFill="1" applyBorder="1"/>
    <xf numFmtId="0" fontId="3" fillId="0" borderId="12" xfId="0" applyFont="1" applyBorder="1"/>
    <xf numFmtId="4" fontId="1" fillId="0" borderId="5" xfId="0" applyNumberFormat="1" applyFont="1" applyBorder="1"/>
    <xf numFmtId="4" fontId="1" fillId="2" borderId="6" xfId="0" applyNumberFormat="1" applyFont="1" applyFill="1" applyBorder="1"/>
    <xf numFmtId="0" fontId="0" fillId="0" borderId="13" xfId="0" applyBorder="1" applyAlignment="1">
      <alignment horizontal="center"/>
    </xf>
    <xf numFmtId="4" fontId="1" fillId="0" borderId="6" xfId="0" applyNumberFormat="1" applyFont="1" applyBorder="1"/>
    <xf numFmtId="4" fontId="1" fillId="2" borderId="0" xfId="0" applyNumberFormat="1" applyFont="1" applyFill="1"/>
    <xf numFmtId="0" fontId="0" fillId="0" borderId="0" xfId="0" applyAlignment="1">
      <alignment horizontal="righ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3;&#1058;%20&#1040;&#1083;&#1084;&#1072;&#1079;%20(2020)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кассе на 30.04.19"/>
      <sheetName val="Отчет по кассе май19-апр20"/>
      <sheetName val="Отчет банк апр19-июль19"/>
      <sheetName val="Отчет банк авг19-апр20"/>
      <sheetName val="Целевые взносы 2018"/>
      <sheetName val="Дорога оплата + долги"/>
      <sheetName val="Расходы "/>
      <sheetName val="Сводная на 30.04"/>
      <sheetName val="Отчет по кассе май20-21"/>
      <sheetName val="Отчет банк май20-21"/>
      <sheetName val="Расходы май20-21"/>
      <sheetName val="Смета 2020 план"/>
      <sheetName val="Смета 2020 факт"/>
      <sheetName val="Сводная на 30.05.21"/>
      <sheetName val="Членские взносы 2018-2021"/>
      <sheetName val="Членские взносы 2018-2021 (2)"/>
      <sheetName val="Электричество 2019-2021"/>
      <sheetName val="Отчет по кассе май21-"/>
      <sheetName val="Отчет банк май21-"/>
      <sheetName val="Расходы май21-"/>
      <sheetName val="Сводная по долгам  30.04"/>
      <sheetName val="Сводная по долгам  01.05-31.01"/>
      <sheetName val="Сводная на 31.05.22"/>
      <sheetName val="Смета 2021 план"/>
      <sheetName val="Смета 2021 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I30">
            <v>73188.149999999994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H36" sqref="H36"/>
    </sheetView>
  </sheetViews>
  <sheetFormatPr defaultRowHeight="15" x14ac:dyDescent="0.25"/>
  <cols>
    <col min="1" max="1" width="38.28515625" customWidth="1"/>
    <col min="5" max="5" width="10.5703125" customWidth="1"/>
    <col min="6" max="6" width="10.85546875" customWidth="1"/>
    <col min="7" max="7" width="9.85546875" customWidth="1"/>
    <col min="8" max="8" width="10.42578125" customWidth="1"/>
    <col min="9" max="9" width="11.42578125" customWidth="1"/>
    <col min="10" max="10" width="11.28515625" customWidth="1"/>
    <col min="11" max="11" width="10.140625" customWidth="1"/>
    <col min="14" max="14" width="11.7109375" customWidth="1"/>
  </cols>
  <sheetData>
    <row r="2" spans="1:14" ht="26.25" x14ac:dyDescent="0.4">
      <c r="B2" s="1" t="s">
        <v>0</v>
      </c>
    </row>
    <row r="3" spans="1:14" ht="15.75" thickBot="1" x14ac:dyDescent="0.3"/>
    <row r="4" spans="1:14" ht="15.75" thickBot="1" x14ac:dyDescent="0.3">
      <c r="D4" s="2">
        <v>2021</v>
      </c>
      <c r="E4" s="3"/>
      <c r="F4" s="3"/>
      <c r="G4" s="3"/>
      <c r="H4" s="3"/>
      <c r="I4" s="4"/>
    </row>
    <row r="5" spans="1:14" ht="15.75" thickBo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2</v>
      </c>
    </row>
    <row r="6" spans="1:14" ht="15.75" thickBot="1" x14ac:dyDescent="0.3"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9" t="s">
        <v>14</v>
      </c>
      <c r="N6" s="10"/>
    </row>
    <row r="7" spans="1:14" x14ac:dyDescent="0.25">
      <c r="B7" s="11">
        <f>650*40</f>
        <v>26000</v>
      </c>
      <c r="C7" s="11">
        <f t="shared" ref="C7:M7" si="0">650*40</f>
        <v>26000</v>
      </c>
      <c r="D7" s="11">
        <f t="shared" si="0"/>
        <v>26000</v>
      </c>
      <c r="E7" s="11">
        <f t="shared" si="0"/>
        <v>26000</v>
      </c>
      <c r="F7" s="11">
        <f t="shared" si="0"/>
        <v>26000</v>
      </c>
      <c r="G7" s="11">
        <f t="shared" si="0"/>
        <v>26000</v>
      </c>
      <c r="H7" s="11">
        <f t="shared" si="0"/>
        <v>26000</v>
      </c>
      <c r="I7" s="11">
        <f t="shared" si="0"/>
        <v>26000</v>
      </c>
      <c r="J7" s="11">
        <f t="shared" si="0"/>
        <v>26000</v>
      </c>
      <c r="K7" s="11">
        <f t="shared" si="0"/>
        <v>26000</v>
      </c>
      <c r="L7" s="11">
        <f t="shared" si="0"/>
        <v>26000</v>
      </c>
      <c r="M7" s="11">
        <f t="shared" si="0"/>
        <v>26000</v>
      </c>
      <c r="N7" s="12">
        <f>SUM(B7:M7)</f>
        <v>312000</v>
      </c>
    </row>
    <row r="8" spans="1:14" ht="15.75" thickBot="1" x14ac:dyDescent="0.3">
      <c r="B8" s="13" t="s">
        <v>15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ht="15.75" thickBot="1" x14ac:dyDescent="0.3">
      <c r="B9" s="15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6" t="s">
        <v>10</v>
      </c>
      <c r="J9" s="16" t="s">
        <v>11</v>
      </c>
      <c r="K9" s="16" t="s">
        <v>12</v>
      </c>
      <c r="L9" s="16" t="s">
        <v>13</v>
      </c>
      <c r="M9" s="17" t="s">
        <v>14</v>
      </c>
      <c r="N9" s="18" t="s">
        <v>2</v>
      </c>
    </row>
    <row r="10" spans="1:14" x14ac:dyDescent="0.25">
      <c r="A10" s="19" t="s">
        <v>16</v>
      </c>
      <c r="B10" s="20"/>
      <c r="C10" s="21"/>
      <c r="D10" s="21"/>
      <c r="E10" s="21">
        <v>17000</v>
      </c>
      <c r="F10" s="21"/>
      <c r="G10" s="21"/>
      <c r="H10" s="21"/>
      <c r="I10" s="22"/>
      <c r="J10" s="21">
        <v>18000</v>
      </c>
      <c r="K10" s="21"/>
      <c r="L10" s="21"/>
      <c r="M10" s="21"/>
      <c r="N10" s="12">
        <f>SUM(B10:M10)</f>
        <v>35000</v>
      </c>
    </row>
    <row r="11" spans="1:14" x14ac:dyDescent="0.25">
      <c r="A11" s="19" t="s">
        <v>17</v>
      </c>
      <c r="B11" s="20"/>
      <c r="C11" s="20"/>
      <c r="D11" s="20"/>
      <c r="E11" s="20"/>
      <c r="F11" s="21">
        <v>4000</v>
      </c>
      <c r="G11" s="21">
        <v>4000</v>
      </c>
      <c r="H11" s="21">
        <v>4000</v>
      </c>
      <c r="I11" s="21">
        <v>4000</v>
      </c>
      <c r="J11" s="21">
        <v>4000</v>
      </c>
      <c r="K11" s="20">
        <v>800</v>
      </c>
      <c r="L11" s="20">
        <v>800</v>
      </c>
      <c r="M11" s="20">
        <v>800</v>
      </c>
      <c r="N11" s="12">
        <f t="shared" ref="N11:N22" si="1">SUM(B11:M11)</f>
        <v>22400</v>
      </c>
    </row>
    <row r="12" spans="1:14" x14ac:dyDescent="0.25">
      <c r="A12" s="19" t="s">
        <v>18</v>
      </c>
      <c r="B12" s="20"/>
      <c r="C12" s="20"/>
      <c r="D12" s="20"/>
      <c r="E12" s="20"/>
      <c r="F12" s="21"/>
      <c r="G12" s="21"/>
      <c r="H12" s="21"/>
      <c r="I12" s="21"/>
      <c r="J12" s="21"/>
      <c r="K12" s="20"/>
      <c r="L12" s="20"/>
      <c r="M12" s="20">
        <v>5000</v>
      </c>
      <c r="N12" s="12">
        <f t="shared" si="1"/>
        <v>5000</v>
      </c>
    </row>
    <row r="13" spans="1:14" x14ac:dyDescent="0.25">
      <c r="A13" s="19" t="s">
        <v>19</v>
      </c>
      <c r="B13" s="20"/>
      <c r="C13" s="20"/>
      <c r="D13" s="20"/>
      <c r="E13" s="20"/>
      <c r="F13" s="21"/>
      <c r="G13" s="21"/>
      <c r="H13" s="21"/>
      <c r="I13" s="21"/>
      <c r="J13" s="21"/>
      <c r="K13" s="20"/>
      <c r="L13" s="20"/>
      <c r="M13" s="20">
        <v>5000</v>
      </c>
      <c r="N13" s="12">
        <f t="shared" si="1"/>
        <v>5000</v>
      </c>
    </row>
    <row r="14" spans="1:14" x14ac:dyDescent="0.25">
      <c r="A14" s="23" t="s">
        <v>20</v>
      </c>
      <c r="B14" s="20"/>
      <c r="C14" s="20"/>
      <c r="D14" s="20"/>
      <c r="E14" s="20"/>
      <c r="F14" s="21"/>
      <c r="G14" s="21"/>
      <c r="H14" s="21"/>
      <c r="I14" s="21"/>
      <c r="J14" s="21"/>
      <c r="K14" s="20"/>
      <c r="L14" s="20"/>
      <c r="M14" s="20">
        <v>5000</v>
      </c>
      <c r="N14" s="12">
        <f t="shared" si="1"/>
        <v>5000</v>
      </c>
    </row>
    <row r="15" spans="1:14" x14ac:dyDescent="0.25">
      <c r="A15" s="19" t="s">
        <v>21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>
        <v>15000</v>
      </c>
      <c r="M15" s="21"/>
      <c r="N15" s="12">
        <f t="shared" si="1"/>
        <v>15000</v>
      </c>
    </row>
    <row r="16" spans="1:14" ht="45" x14ac:dyDescent="0.25">
      <c r="A16" s="23" t="s">
        <v>22</v>
      </c>
      <c r="B16" s="20"/>
      <c r="C16" s="21"/>
      <c r="D16" s="21"/>
      <c r="E16" s="21"/>
      <c r="F16" s="21"/>
      <c r="G16" s="21"/>
      <c r="H16" s="21">
        <v>50000</v>
      </c>
      <c r="I16" s="21"/>
      <c r="J16" s="21"/>
      <c r="K16" s="21">
        <v>50000</v>
      </c>
      <c r="L16" s="21"/>
      <c r="M16" s="21"/>
      <c r="N16" s="12">
        <f t="shared" si="1"/>
        <v>100000</v>
      </c>
    </row>
    <row r="17" spans="1:14" ht="30" x14ac:dyDescent="0.25">
      <c r="A17" s="23" t="s">
        <v>23</v>
      </c>
      <c r="B17" s="20"/>
      <c r="C17" s="21"/>
      <c r="D17" s="21"/>
      <c r="E17" s="21"/>
      <c r="F17" s="21"/>
      <c r="G17" s="21"/>
      <c r="H17" s="24"/>
      <c r="I17" s="21">
        <v>100000</v>
      </c>
      <c r="J17" s="21">
        <v>50000</v>
      </c>
      <c r="K17" s="21"/>
      <c r="L17" s="21"/>
      <c r="M17" s="21"/>
      <c r="N17" s="12">
        <f t="shared" si="1"/>
        <v>150000</v>
      </c>
    </row>
    <row r="18" spans="1:14" x14ac:dyDescent="0.25">
      <c r="A18" s="19" t="s">
        <v>24</v>
      </c>
      <c r="B18" s="20"/>
      <c r="C18" s="21"/>
      <c r="D18" s="21"/>
      <c r="E18" s="25">
        <v>45783.82</v>
      </c>
      <c r="F18" s="21">
        <f>'[1]Расходы май20-21'!I30</f>
        <v>73188.149999999994</v>
      </c>
      <c r="G18" s="21"/>
      <c r="H18" s="24"/>
      <c r="I18" s="21"/>
      <c r="J18" s="21"/>
      <c r="K18" s="21"/>
      <c r="L18" s="21"/>
      <c r="M18" s="21"/>
      <c r="N18" s="12">
        <f t="shared" si="1"/>
        <v>118971.97</v>
      </c>
    </row>
    <row r="19" spans="1:14" x14ac:dyDescent="0.25">
      <c r="A19" s="19" t="s">
        <v>25</v>
      </c>
      <c r="B19" s="20"/>
      <c r="C19" s="21"/>
      <c r="D19" s="21"/>
      <c r="E19" s="21"/>
      <c r="F19" s="21"/>
      <c r="G19" s="21">
        <v>60000</v>
      </c>
      <c r="H19" s="24"/>
      <c r="I19" s="21"/>
      <c r="J19" s="21"/>
      <c r="K19" s="21"/>
      <c r="L19" s="21"/>
      <c r="M19" s="21"/>
      <c r="N19" s="12">
        <f t="shared" si="1"/>
        <v>60000</v>
      </c>
    </row>
    <row r="20" spans="1:14" x14ac:dyDescent="0.25">
      <c r="A20" s="19" t="s">
        <v>26</v>
      </c>
      <c r="B20" s="20"/>
      <c r="C20" s="21"/>
      <c r="D20" s="21"/>
      <c r="E20" s="21"/>
      <c r="F20" s="21"/>
      <c r="G20" s="21">
        <v>30000</v>
      </c>
      <c r="H20" s="21"/>
      <c r="I20" s="21"/>
      <c r="J20" s="21"/>
      <c r="K20" s="21"/>
      <c r="L20" s="21"/>
      <c r="M20" s="21"/>
      <c r="N20" s="12">
        <f t="shared" si="1"/>
        <v>30000</v>
      </c>
    </row>
    <row r="21" spans="1:14" x14ac:dyDescent="0.25">
      <c r="A21" s="19" t="s">
        <v>27</v>
      </c>
      <c r="B21" s="20"/>
      <c r="C21" s="21"/>
      <c r="D21" s="21"/>
      <c r="E21" s="21"/>
      <c r="F21" s="21"/>
      <c r="G21" s="21"/>
      <c r="H21" s="21">
        <v>50000</v>
      </c>
      <c r="I21" s="21"/>
      <c r="J21" s="21"/>
      <c r="K21" s="21"/>
      <c r="L21" s="21"/>
      <c r="M21" s="21"/>
      <c r="N21" s="12">
        <f t="shared" si="1"/>
        <v>50000</v>
      </c>
    </row>
    <row r="22" spans="1:14" ht="15.75" thickBot="1" x14ac:dyDescent="0.3">
      <c r="A22" s="26" t="s">
        <v>28</v>
      </c>
      <c r="B22" s="20"/>
      <c r="C22" s="21"/>
      <c r="D22" s="21"/>
      <c r="E22" s="21"/>
      <c r="F22" s="21"/>
      <c r="G22" s="21"/>
      <c r="H22" s="21"/>
      <c r="I22" s="21"/>
      <c r="J22" s="21">
        <v>12000</v>
      </c>
      <c r="K22" s="21"/>
      <c r="L22" s="21"/>
      <c r="M22" s="21"/>
      <c r="N22" s="12">
        <f t="shared" si="1"/>
        <v>12000</v>
      </c>
    </row>
    <row r="23" spans="1:14" ht="15.75" thickBot="1" x14ac:dyDescent="0.3">
      <c r="A23" s="15"/>
      <c r="B23" s="27">
        <f t="shared" ref="B23:M23" si="2">SUM(B10:B22)</f>
        <v>0</v>
      </c>
      <c r="C23" s="27">
        <f t="shared" si="2"/>
        <v>0</v>
      </c>
      <c r="D23" s="27">
        <f t="shared" si="2"/>
        <v>0</v>
      </c>
      <c r="E23" s="27">
        <f t="shared" si="2"/>
        <v>62783.82</v>
      </c>
      <c r="F23" s="27">
        <f t="shared" si="2"/>
        <v>77188.149999999994</v>
      </c>
      <c r="G23" s="27">
        <f t="shared" si="2"/>
        <v>94000</v>
      </c>
      <c r="H23" s="27">
        <f t="shared" si="2"/>
        <v>104000</v>
      </c>
      <c r="I23" s="27">
        <f t="shared" si="2"/>
        <v>104000</v>
      </c>
      <c r="J23" s="27">
        <f t="shared" si="2"/>
        <v>84000</v>
      </c>
      <c r="K23" s="27">
        <f t="shared" si="2"/>
        <v>50800</v>
      </c>
      <c r="L23" s="27">
        <f t="shared" si="2"/>
        <v>15800</v>
      </c>
      <c r="M23" s="27">
        <f t="shared" si="2"/>
        <v>15800</v>
      </c>
      <c r="N23" s="28">
        <f>SUM(N10:N22)</f>
        <v>608371.97</v>
      </c>
    </row>
    <row r="24" spans="1:14" ht="15.75" thickBot="1" x14ac:dyDescent="0.3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.75" thickBot="1" x14ac:dyDescent="0.3">
      <c r="A25" s="15"/>
      <c r="B25" s="27">
        <f t="shared" ref="B25:M25" si="3">B7-B23</f>
        <v>26000</v>
      </c>
      <c r="C25" s="27">
        <f t="shared" si="3"/>
        <v>26000</v>
      </c>
      <c r="D25" s="27">
        <f t="shared" si="3"/>
        <v>26000</v>
      </c>
      <c r="E25" s="27">
        <f t="shared" si="3"/>
        <v>-36783.82</v>
      </c>
      <c r="F25" s="27">
        <f t="shared" si="3"/>
        <v>-51188.149999999994</v>
      </c>
      <c r="G25" s="27">
        <f t="shared" si="3"/>
        <v>-68000</v>
      </c>
      <c r="H25" s="27">
        <f t="shared" si="3"/>
        <v>-78000</v>
      </c>
      <c r="I25" s="27">
        <f t="shared" si="3"/>
        <v>-78000</v>
      </c>
      <c r="J25" s="27">
        <f t="shared" si="3"/>
        <v>-58000</v>
      </c>
      <c r="K25" s="27">
        <f t="shared" si="3"/>
        <v>-24800</v>
      </c>
      <c r="L25" s="27">
        <f t="shared" si="3"/>
        <v>10200</v>
      </c>
      <c r="M25" s="27">
        <f t="shared" si="3"/>
        <v>10200</v>
      </c>
      <c r="N25" s="30"/>
    </row>
    <row r="26" spans="1:14" x14ac:dyDescent="0.25">
      <c r="N26" s="31">
        <f>N7-N23</f>
        <v>-296371.96999999997</v>
      </c>
    </row>
    <row r="28" spans="1:14" ht="26.25" x14ac:dyDescent="0.4">
      <c r="A28" s="1" t="s">
        <v>30</v>
      </c>
    </row>
    <row r="29" spans="1:14" ht="26.25" x14ac:dyDescent="0.4">
      <c r="A29" s="1" t="s">
        <v>31</v>
      </c>
    </row>
    <row r="30" spans="1:14" ht="26.25" x14ac:dyDescent="0.4">
      <c r="A30" s="1" t="s">
        <v>32</v>
      </c>
    </row>
    <row r="31" spans="1:14" x14ac:dyDescent="0.25">
      <c r="M31" s="32"/>
      <c r="N31" s="33"/>
    </row>
    <row r="32" spans="1:14" x14ac:dyDescent="0.25">
      <c r="N32" s="33"/>
    </row>
    <row r="33" spans="14:14" x14ac:dyDescent="0.25">
      <c r="N33" s="33"/>
    </row>
  </sheetData>
  <mergeCells count="3">
    <mergeCell ref="D4:I4"/>
    <mergeCell ref="B5:M5"/>
    <mergeCell ref="B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</dc:creator>
  <cp:lastModifiedBy>OSY</cp:lastModifiedBy>
  <dcterms:created xsi:type="dcterms:W3CDTF">2022-02-03T11:50:09Z</dcterms:created>
  <dcterms:modified xsi:type="dcterms:W3CDTF">2022-02-03T11:51:21Z</dcterms:modified>
</cp:coreProperties>
</file>